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<sst xmlns="http://schemas.openxmlformats.org/spreadsheetml/2006/main" count="40" uniqueCount="31">
  <si>
    <t xml:space="preserve">Rechenblatt für die Präzessionsfrequenz eines Tischkreisels, www.sauer-media.net, 11.10.2025</t>
  </si>
  <si>
    <t xml:space="preserve">Zur Kreisel-Homepage  bei www.sauer-media.net</t>
  </si>
  <si>
    <t xml:space="preserve">Kreiseldaten</t>
  </si>
  <si>
    <t xml:space="preserve">Kreiselmasse</t>
  </si>
  <si>
    <t xml:space="preserve">g</t>
  </si>
  <si>
    <t xml:space="preserve">Interne Parameter, bitte nicht überschreiben</t>
  </si>
  <si>
    <t xml:space="preserve">Trägheitsmoment aus Kreiselmasse berechnen </t>
  </si>
  <si>
    <t xml:space="preserve">Trägheitsmoment</t>
  </si>
  <si>
    <t xml:space="preserve">g cm^2</t>
  </si>
  <si>
    <t xml:space="preserve">eff. Mom.</t>
  </si>
  <si>
    <t xml:space="preserve">(Nur für scheibenförmige Kreisel)</t>
  </si>
  <si>
    <t xml:space="preserve">Schwerpunkthöhe</t>
  </si>
  <si>
    <t xml:space="preserve">cm</t>
  </si>
  <si>
    <t xml:space="preserve">b-Term</t>
  </si>
  <si>
    <t xml:space="preserve">Außenradius der Scheibe</t>
  </si>
  <si>
    <t xml:space="preserve">Spitzenradius</t>
  </si>
  <si>
    <t xml:space="preserve">c-Term</t>
  </si>
  <si>
    <t xml:space="preserve">Ergebnis</t>
  </si>
  <si>
    <t xml:space="preserve">(nur blaue Felder beschreiben)</t>
  </si>
  <si>
    <t xml:space="preserve">Erdbeschleunigung</t>
  </si>
  <si>
    <t xml:space="preserve">cm / s^2</t>
  </si>
  <si>
    <t xml:space="preserve">Drehzahl</t>
  </si>
  <si>
    <t xml:space="preserve">Hz</t>
  </si>
  <si>
    <t xml:space="preserve">Präzessionswinkel</t>
  </si>
  <si>
    <t xml:space="preserve">°</t>
  </si>
  <si>
    <t xml:space="preserve">Präzessionsfrequenz, nach verschiedenen Berechnungsmodellen</t>
  </si>
  <si>
    <t xml:space="preserve">Pirouettenradius</t>
  </si>
  <si>
    <t xml:space="preserve">siehe https://www.sauer-media.net/e_reports/Kreisel.pdf</t>
  </si>
  <si>
    <t xml:space="preserve">Spitzer Kreisel</t>
  </si>
  <si>
    <t xml:space="preserve">Stumpfer Kreisel</t>
  </si>
  <si>
    <t xml:space="preserve">Stumpfer K. mit Versatz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</si>
</sst>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"/>
    <numFmt numFmtId="166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Calibri"/>
      <family val="2"/>
      <charset val="1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D8CE"/>
        <bgColor rgb="FFFFD7D7"/>
      </patternFill>
    </fill>
    <fill>
      <patternFill patternType="solid">
        <fgColor rgb="FFFFF5CE"/>
        <bgColor rgb="FFFFFF99"/>
      </patternFill>
    </fill>
    <fill>
      <patternFill patternType="solid">
        <fgColor rgb="FFDEEBF7"/>
        <bgColor rgb="FFDEE6EF"/>
      </patternFill>
    </fill>
    <fill>
      <patternFill patternType="solid">
        <fgColor rgb="FFFFDBB6"/>
        <bgColor rgb="FFFFD8CE"/>
      </patternFill>
    </fill>
    <fill>
      <patternFill patternType="solid">
        <fgColor rgb="FFDEE6EF"/>
        <bgColor rgb="FFDEEBF7"/>
      </patternFill>
    </fill>
    <fill>
      <patternFill patternType="solid">
        <fgColor rgb="FFFFD7D7"/>
        <bgColor rgb="FFFFD8CE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5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3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5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6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0" fillId="2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7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7" borderId="7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7" borderId="8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7" borderId="9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7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D8CE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DEEBF7"/>
      <rgbColor rgb="FF660066"/>
      <rgbColor rgb="FFFF8080"/>
      <rgbColor rgb="FF0066CC"/>
      <rgbColor rgb="FFFFD7D7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EE6EF"/>
      <rgbColor rgb="FFCCFFCC"/>
      <rgbColor rgb="FFFFFF99"/>
      <rgbColor rgb="FF99CCFF"/>
      <rgbColor rgb="FFFF99CC"/>
      <rgbColor rgb="FFCC99FF"/>
      <rgbColor rgb="FFFFDBB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sauer-media.net/" TargetMode="External"/><Relationship Id="rId2" Type="http://schemas.openxmlformats.org/officeDocument/2006/relationships/hyperlink" Target="https://www.sauer-media.net/mechanik/Kreisel.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3" activeCellId="0" sqref="J13"/>
    </sheetView>
  </sheetViews>
  <sheetFormatPr defaultColWidth="10.125" defaultRowHeight="14.5" zeroHeight="false" outlineLevelRow="0" outlineLevelCol="0"/>
  <cols>
    <col collapsed="false" customWidth="true" hidden="false" outlineLevel="0" max="1" min="1" style="0" width="21.73"/>
    <col collapsed="false" customWidth="true" hidden="false" outlineLevel="0" max="4" min="4" style="0" width="10.26"/>
    <col collapsed="false" customWidth="true" hidden="false" outlineLevel="0" max="7" min="7" style="0" width="21.39"/>
  </cols>
  <sheetData>
    <row r="1" s="2" customFormat="true" ht="36.85" hidden="false" customHeight="true" outlineLevel="0" collapsed="false">
      <c r="A1" s="1" t="s">
        <v>0</v>
      </c>
      <c r="B1" s="1"/>
      <c r="C1" s="1"/>
      <c r="D1" s="1"/>
      <c r="E1" s="1"/>
      <c r="G1" s="3" t="s">
        <v>1</v>
      </c>
      <c r="H1" s="3"/>
      <c r="I1" s="3"/>
    </row>
    <row r="2" s="2" customFormat="true" ht="20.15" hidden="false" customHeight="true" outlineLevel="0" collapsed="false">
      <c r="A2" s="4" t="s">
        <v>2</v>
      </c>
      <c r="B2" s="4"/>
      <c r="C2" s="4"/>
      <c r="D2" s="5"/>
    </row>
    <row r="3" s="2" customFormat="true" ht="20.15" hidden="false" customHeight="true" outlineLevel="0" collapsed="false">
      <c r="A3" s="3" t="s">
        <v>3</v>
      </c>
      <c r="B3" s="6" t="n">
        <v>270</v>
      </c>
      <c r="C3" s="3" t="s">
        <v>4</v>
      </c>
      <c r="D3" s="7" t="s">
        <v>5</v>
      </c>
      <c r="E3" s="7"/>
      <c r="G3" s="8" t="s">
        <v>6</v>
      </c>
      <c r="H3" s="8"/>
      <c r="I3" s="8"/>
    </row>
    <row r="4" s="2" customFormat="true" ht="20.15" hidden="false" customHeight="true" outlineLevel="0" collapsed="false">
      <c r="A4" s="3" t="s">
        <v>7</v>
      </c>
      <c r="B4" s="6" t="n">
        <v>1400</v>
      </c>
      <c r="C4" s="3" t="s">
        <v>8</v>
      </c>
      <c r="D4" s="9" t="s">
        <v>9</v>
      </c>
      <c r="E4" s="10" t="n">
        <f aca="false">B4+B3*B6*B5</f>
        <v>1710.5</v>
      </c>
      <c r="G4" s="11" t="s">
        <v>10</v>
      </c>
      <c r="H4" s="11"/>
      <c r="I4" s="11"/>
    </row>
    <row r="5" s="2" customFormat="true" ht="20.15" hidden="false" customHeight="true" outlineLevel="0" collapsed="false">
      <c r="A5" s="3" t="s">
        <v>11</v>
      </c>
      <c r="B5" s="6" t="n">
        <v>2.3</v>
      </c>
      <c r="C5" s="3" t="s">
        <v>12</v>
      </c>
      <c r="D5" s="9" t="s">
        <v>13</v>
      </c>
      <c r="E5" s="10" t="n">
        <f aca="false">E4*B10/(2*B6*B3*B5*COS(PI()*B11/180))</f>
        <v>13.9845991918725</v>
      </c>
      <c r="G5" s="3" t="s">
        <v>14</v>
      </c>
      <c r="H5" s="12" t="n">
        <v>3</v>
      </c>
      <c r="I5" s="3" t="s">
        <v>12</v>
      </c>
    </row>
    <row r="6" s="2" customFormat="true" ht="20.15" hidden="false" customHeight="true" outlineLevel="0" collapsed="false">
      <c r="A6" s="3" t="s">
        <v>15</v>
      </c>
      <c r="B6" s="6" t="n">
        <v>0.5</v>
      </c>
      <c r="C6" s="3" t="s">
        <v>12</v>
      </c>
      <c r="D6" s="9" t="s">
        <v>16</v>
      </c>
      <c r="E6" s="10" t="n">
        <f aca="false">B3*B3*B5*B5*B8*B6*COS(PI()*B11/180)/(PI()*PI()*E4*E4*B10*B10)</f>
        <v>0.258040431784413</v>
      </c>
      <c r="G6" s="3" t="s">
        <v>17</v>
      </c>
      <c r="H6" s="13" t="n">
        <f aca="false">0.5*B3*H5*H5</f>
        <v>1215</v>
      </c>
      <c r="I6" s="3" t="s">
        <v>8</v>
      </c>
    </row>
    <row r="7" s="2" customFormat="true" ht="20.15" hidden="false" customHeight="true" outlineLevel="0" collapsed="false">
      <c r="A7" s="3"/>
      <c r="B7" s="14"/>
      <c r="C7" s="3"/>
      <c r="D7" s="15" t="s">
        <v>18</v>
      </c>
      <c r="E7" s="15"/>
    </row>
    <row r="8" s="2" customFormat="true" ht="20.15" hidden="false" customHeight="true" outlineLevel="0" collapsed="false">
      <c r="A8" s="3" t="s">
        <v>19</v>
      </c>
      <c r="B8" s="6" t="n">
        <v>981</v>
      </c>
      <c r="C8" s="3" t="s">
        <v>20</v>
      </c>
      <c r="D8" s="15"/>
      <c r="E8" s="15"/>
    </row>
    <row r="9" s="2" customFormat="true" ht="20.15" hidden="false" customHeight="true" outlineLevel="0" collapsed="false">
      <c r="A9" s="3"/>
      <c r="B9" s="14"/>
      <c r="C9" s="3"/>
    </row>
    <row r="10" s="2" customFormat="true" ht="20.15" hidden="false" customHeight="true" outlineLevel="0" collapsed="false">
      <c r="A10" s="3" t="s">
        <v>21</v>
      </c>
      <c r="B10" s="6" t="n">
        <v>5</v>
      </c>
      <c r="C10" s="3" t="s">
        <v>22</v>
      </c>
    </row>
    <row r="11" s="2" customFormat="true" ht="20.15" hidden="false" customHeight="true" outlineLevel="0" collapsed="false">
      <c r="A11" s="3" t="s">
        <v>23</v>
      </c>
      <c r="B11" s="6" t="n">
        <v>10</v>
      </c>
      <c r="C11" s="3" t="s">
        <v>24</v>
      </c>
    </row>
    <row r="12" s="2" customFormat="true" ht="20.15" hidden="false" customHeight="true" outlineLevel="0" collapsed="false">
      <c r="A12" s="16"/>
    </row>
    <row r="13" s="2" customFormat="true" ht="31.2" hidden="false" customHeight="true" outlineLevel="0" collapsed="false">
      <c r="A13" s="17" t="s">
        <v>25</v>
      </c>
      <c r="B13" s="17"/>
      <c r="C13" s="17"/>
      <c r="D13" s="18" t="s">
        <v>26</v>
      </c>
      <c r="E13" s="18"/>
    </row>
    <row r="14" s="2" customFormat="true" ht="20.15" hidden="false" customHeight="true" outlineLevel="0" collapsed="false">
      <c r="A14" s="19" t="s">
        <v>27</v>
      </c>
      <c r="B14" s="19"/>
      <c r="C14" s="19"/>
      <c r="D14" s="20"/>
      <c r="E14" s="21"/>
    </row>
    <row r="15" s="2" customFormat="true" ht="20.15" hidden="false" customHeight="true" outlineLevel="0" collapsed="false">
      <c r="A15" s="3" t="s">
        <v>28</v>
      </c>
      <c r="B15" s="22" t="n">
        <f aca="false">B3*B8*B5/(4*PI()*PI()*B4*B10)</f>
        <v>2.20446308557485</v>
      </c>
      <c r="C15" s="3" t="s">
        <v>22</v>
      </c>
      <c r="D15" s="23" t="n">
        <v>0</v>
      </c>
      <c r="E15" s="24" t="s">
        <v>12</v>
      </c>
    </row>
    <row r="16" s="2" customFormat="true" ht="20.15" hidden="false" customHeight="true" outlineLevel="0" collapsed="false">
      <c r="A16" s="3" t="s">
        <v>29</v>
      </c>
      <c r="B16" s="22" t="n">
        <f aca="false">B3*B8*B5/(4*PI()*PI()*(B4+B3*B6*B5)*B10)</f>
        <v>1.80429600690137</v>
      </c>
      <c r="C16" s="3" t="s">
        <v>22</v>
      </c>
      <c r="D16" s="25" t="n">
        <f aca="false">B10*B6*TAN(PI()*B11/180)/B16</f>
        <v>0.244315483759345</v>
      </c>
      <c r="E16" s="24" t="s">
        <v>12</v>
      </c>
    </row>
    <row r="17" s="2" customFormat="true" ht="20.15" hidden="false" customHeight="true" outlineLevel="0" collapsed="false">
      <c r="A17" s="3" t="s">
        <v>30</v>
      </c>
      <c r="B17" s="22" t="n">
        <f aca="false">E5*(SQRT(1+E6)-1)</f>
        <v>1.70086310661728</v>
      </c>
      <c r="C17" s="3" t="s">
        <v>22</v>
      </c>
      <c r="D17" s="25" t="n">
        <f aca="false">B10*B6*TAN(PI()*B11/180)/B17</f>
        <v>0.259172798831454</v>
      </c>
      <c r="E17" s="24" t="s">
        <v>12</v>
      </c>
    </row>
    <row r="18" s="2" customFormat="true" ht="20.15" hidden="false" customHeight="true" outlineLevel="0" collapsed="false"/>
  </sheetData>
  <mergeCells count="10">
    <mergeCell ref="A1:E1"/>
    <mergeCell ref="G1:I1"/>
    <mergeCell ref="A2:C2"/>
    <mergeCell ref="D3:E3"/>
    <mergeCell ref="G3:I3"/>
    <mergeCell ref="G4:I4"/>
    <mergeCell ref="D7:E8"/>
    <mergeCell ref="A13:C13"/>
    <mergeCell ref="D13:E13"/>
    <mergeCell ref="A14:C14"/>
  </mergeCells>
  <hyperlinks>
    <hyperlink ref="A1" r:id="rId1" display="www.sauer-media.net"/>
    <hyperlink ref="G1" r:id="rId2" display="Kreisel-Homepage"/>
  </hyperlinks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2023-12-01T09:14:30Z</dcterms:created>
  <dc:creator>sauer</dc:creator>
  <dc:description/>
  <dc:language>de-DE</dc:language>
  <cp:lastModifiedBy/>
  <dcterms:modified xsi:type="dcterms:W3CDTF">2025-10-11T13:58:29Z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